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exceloffthegrid-my.sharepoint.com/personal/mark_exceloffthegrid_com/Documents/Documents/EOTG/Articles/EOTG Phase 2/0206 - Weighted Average in Excel/"/>
    </mc:Choice>
  </mc:AlternateContent>
  <xr:revisionPtr revIDLastSave="271" documentId="8_{5CB3B91E-027A-4AF9-B301-FD8318A99466}" xr6:coauthVersionLast="47" xr6:coauthVersionMax="47" xr10:uidLastSave="{B60F31E7-6F59-4754-B2FA-49B2EE0E631C}"/>
  <bookViews>
    <workbookView xWindow="-98" yWindow="-98" windowWidth="28996" windowHeight="15945" xr2:uid="{A4B005F5-8E73-4C1F-8A8F-E7DDE0A75D44}"/>
  </bookViews>
  <sheets>
    <sheet name="Exam Results" sheetId="2" r:id="rId1"/>
    <sheet name="Payment Terms" sheetId="1" r:id="rId2"/>
    <sheet name="Conditional Weighed Average" sheetId="6" r:id="rId3"/>
    <sheet name="WACC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6" l="1" a="1"/>
  <c r="D13" i="6" s="1"/>
  <c r="D12" i="6"/>
  <c r="C8" i="4"/>
  <c r="C7" i="4"/>
  <c r="E5" i="4"/>
  <c r="E4" i="4"/>
  <c r="C15" i="1" a="1"/>
  <c r="C15" i="1" s="1"/>
  <c r="C16" i="1"/>
  <c r="C14" i="1" a="1"/>
  <c r="C14" i="1" s="1"/>
  <c r="C17" i="2"/>
  <c r="C16" i="2"/>
  <c r="C1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<sst xmlns="http://schemas.openxmlformats.org/spreadsheetml/2006/main" count="66" uniqueCount="55">
  <si>
    <t>Exam</t>
  </si>
  <si>
    <t>English</t>
  </si>
  <si>
    <t>History</t>
  </si>
  <si>
    <t>Geography</t>
  </si>
  <si>
    <t>French</t>
  </si>
  <si>
    <t>Computer Studies</t>
  </si>
  <si>
    <t>Mathematics</t>
  </si>
  <si>
    <t>Physical Education</t>
  </si>
  <si>
    <t>Biology</t>
  </si>
  <si>
    <t>Physics</t>
  </si>
  <si>
    <t>Chemistry</t>
  </si>
  <si>
    <t>Written paper</t>
  </si>
  <si>
    <t>Average:</t>
  </si>
  <si>
    <t>Weighted Average:</t>
  </si>
  <si>
    <t>Result</t>
  </si>
  <si>
    <t>Weighting</t>
  </si>
  <si>
    <t>Exam Results</t>
  </si>
  <si>
    <t>Payment Terms</t>
  </si>
  <si>
    <t>Supplier</t>
  </si>
  <si>
    <t>Terms</t>
  </si>
  <si>
    <t>Payments</t>
  </si>
  <si>
    <t>Alpha</t>
  </si>
  <si>
    <t>Bravo</t>
  </si>
  <si>
    <t>Charlie</t>
  </si>
  <si>
    <t>Delta</t>
  </si>
  <si>
    <t>Echo</t>
  </si>
  <si>
    <t>Foxtrot</t>
  </si>
  <si>
    <t>Golf</t>
  </si>
  <si>
    <t>Hotel</t>
  </si>
  <si>
    <t>Weighted Average - Dynamic Array:</t>
  </si>
  <si>
    <t>Weighted Average - Traditional:</t>
  </si>
  <si>
    <t>Weighted Average - Dynamic Array + LET:</t>
  </si>
  <si>
    <t>WACC</t>
  </si>
  <si>
    <t>Capital</t>
  </si>
  <si>
    <t>Cost</t>
  </si>
  <si>
    <t>Tax Rate</t>
  </si>
  <si>
    <t>Cost After Tax</t>
  </si>
  <si>
    <t>Value $Bn</t>
  </si>
  <si>
    <t>Equity (Cost: CAPM)</t>
  </si>
  <si>
    <t>Debt (Rate 3.99%, Tax Relief: 33%)</t>
  </si>
  <si>
    <t>Department</t>
  </si>
  <si>
    <t>Conditional Weighted Average</t>
  </si>
  <si>
    <t>Category</t>
  </si>
  <si>
    <t>Sales &amp; Marketing</t>
  </si>
  <si>
    <t>Finance</t>
  </si>
  <si>
    <t>Legal</t>
  </si>
  <si>
    <t>Warehouse</t>
  </si>
  <si>
    <t>Logistics</t>
  </si>
  <si>
    <t>Head Office</t>
  </si>
  <si>
    <t>Standard</t>
  </si>
  <si>
    <t>Executive</t>
  </si>
  <si>
    <t>Salary</t>
  </si>
  <si>
    <t>Employees</t>
  </si>
  <si>
    <t>Condition</t>
  </si>
  <si>
    <t>Calculation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</si>
</sst>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73" formatCode="0.0"/>
    <numFmt numFmtId="178" formatCode="_-* #,##0_-;\-* #,##0_-;_-* &quot;-&quot;??_-;_-@_-"/>
  </numFmts>
  <fonts count="10" x14ac:knownFonts="1">
    <font>
      <sz val="11"/>
      <color theme="1" tint="0.24994659260841701"/>
      <name val="Aptos Narrow"/>
      <family val="2"/>
      <scheme val="minor"/>
    </font>
    <font>
      <sz val="11"/>
      <color rgb="FF16522E"/>
      <name val="Aptos Narrow"/>
      <family val="2"/>
      <scheme val="minor"/>
    </font>
    <font>
      <b/>
      <sz val="15"/>
      <color rgb="FF16522E"/>
      <name val="Aptos Narrow"/>
      <family val="2"/>
      <scheme val="minor"/>
    </font>
    <font>
      <b/>
      <sz val="13"/>
      <color rgb="FF16522E"/>
      <name val="Aptos Narrow"/>
      <family val="2"/>
      <scheme val="minor"/>
    </font>
    <font>
      <b/>
      <sz val="11"/>
      <color rgb="FF16522E"/>
      <name val="Aptos Narrow"/>
      <family val="2"/>
      <scheme val="minor"/>
    </font>
    <font>
      <sz val="18"/>
      <color rgb="FF41807F"/>
      <name val="Aptos Display"/>
      <family val="2"/>
      <scheme val="major"/>
    </font>
    <font>
      <b/>
      <sz val="11"/>
      <color theme="1" tint="0.14996795556505021"/>
      <name val="Aptos Narrow"/>
      <family val="2"/>
      <scheme val="minor"/>
    </font>
    <font>
      <sz val="11"/>
      <color theme="1" tint="0.24994659260841701"/>
      <name val="Aptos Narrow"/>
      <family val="2"/>
      <scheme val="minor"/>
    </font>
    <font>
      <b/>
      <sz val="11"/>
      <color theme="1" tint="0.24994659260841701"/>
      <name val="Aptos Narrow"/>
      <family val="2"/>
      <scheme val="minor"/>
    </font>
    <font>
      <b/>
      <u val="singleAccounting"/>
      <sz val="11"/>
      <color theme="1" tint="0.2499465926084170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41807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rgb="FF16522E"/>
      </bottom>
      <diagonal/>
    </border>
    <border>
      <left/>
      <right/>
      <top/>
      <bottom style="medium">
        <color rgb="FF16522E"/>
      </bottom>
      <diagonal/>
    </border>
    <border>
      <left/>
      <right/>
      <top style="thin">
        <color rgb="FF16522E"/>
      </top>
      <bottom style="double">
        <color rgb="FF16522E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2" fillId="0" borderId="0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6" fillId="0" borderId="3" applyNumberFormat="0" applyFill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Fill="1"/>
    <xf numFmtId="0" fontId="1" fillId="3" borderId="0" xfId="0" applyFont="1" applyFill="1"/>
    <xf numFmtId="0" fontId="0" fillId="2" borderId="0" xfId="0" applyFill="1" applyAlignment="1">
      <alignment horizontal="center" vertical="center"/>
    </xf>
    <xf numFmtId="0" fontId="8" fillId="0" borderId="0" xfId="0" applyFont="1"/>
    <xf numFmtId="0" fontId="9" fillId="0" borderId="0" xfId="0" applyFont="1"/>
    <xf numFmtId="9" fontId="0" fillId="0" borderId="0" xfId="8" applyFont="1"/>
    <xf numFmtId="164" fontId="0" fillId="0" borderId="0" xfId="8" applyNumberFormat="1" applyFont="1"/>
    <xf numFmtId="164" fontId="8" fillId="0" borderId="0" xfId="8" applyNumberFormat="1" applyFont="1"/>
    <xf numFmtId="0" fontId="2" fillId="2" borderId="0" xfId="2" applyFill="1" applyAlignment="1">
      <alignment horizontal="left" vertical="center" indent="1"/>
    </xf>
    <xf numFmtId="0" fontId="0" fillId="0" borderId="0" xfId="8" applyNumberFormat="1" applyFont="1"/>
    <xf numFmtId="173" fontId="8" fillId="0" borderId="0" xfId="8" applyNumberFormat="1" applyFont="1"/>
    <xf numFmtId="10" fontId="0" fillId="0" borderId="0" xfId="8" applyNumberFormat="1" applyFont="1"/>
    <xf numFmtId="10" fontId="0" fillId="0" borderId="0" xfId="0" applyNumberFormat="1"/>
    <xf numFmtId="0" fontId="9" fillId="0" borderId="0" xfId="0" applyFont="1" applyAlignment="1">
      <alignment horizontal="center"/>
    </xf>
    <xf numFmtId="10" fontId="8" fillId="0" borderId="0" xfId="8" applyNumberFormat="1" applyFont="1"/>
    <xf numFmtId="0" fontId="0" fillId="0" borderId="0" xfId="0" applyAlignment="1">
      <alignment horizontal="center"/>
    </xf>
    <xf numFmtId="0" fontId="0" fillId="0" borderId="0" xfId="0" applyFont="1"/>
    <xf numFmtId="178" fontId="0" fillId="0" borderId="0" xfId="7" applyNumberFormat="1" applyFont="1"/>
    <xf numFmtId="178" fontId="8" fillId="0" borderId="0" xfId="7" applyNumberFormat="1" applyFont="1"/>
  </cellXfs>
  <cellStyles count="9">
    <cellStyle name="Comma" xfId="7" builtinId="3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Percent" xfId="8" builtinId="5"/>
    <cellStyle name="Title" xfId="1" builtinId="15" customBuiltin="1"/>
    <cellStyle name="Total" xfId="6" builtinId="25" customBuiltin="1"/>
  </cellStyles>
  <dxfs count="0"/>
  <tableStyles count="0" defaultTableStyle="TableStyleMedium2" defaultPivotStyle="PivotStyleLight16"/>
  <colors>
    <mruColors>
      <color rgb="FF16522E"/>
      <color rgb="FF41807F"/>
      <color rgb="FF661E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CE252A-48B9-4C46-B181-D2A4680552F8}" name="Suppliers" displayName="Suppliers" ref="B3:D11" totalsRowShown="0">
  <autoFilter ref="B3:D11" xr:uid="{69CE252A-48B9-4C46-B181-D2A4680552F8}">
    <filterColumn colId="0" hiddenButton="1"/>
    <filterColumn colId="1" hiddenButton="1"/>
    <filterColumn colId="2" hiddenButton="1"/>
  </autoFilter>
  <tableColumns count="3">
    <tableColumn id="1" xr3:uid="{20E89C02-108D-47F7-A608-D4A937CE9C04}" name="Supplier"/>
    <tableColumn id="2" xr3:uid="{57FFD4A7-D28D-444F-BC78-0AEECE1C5FD4}" name="Terms"/>
    <tableColumn id="3" xr3:uid="{4C908D7A-71AA-433F-B747-89483E8D2A97}" name="Payment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1BA52-2A08-4606-9A47-C04FD4C3D19E}">
  <sheetPr codeName="Sheet2"/>
  <dimension ref="A1:Z17"/>
  <sheetViews>
    <sheetView showGridLines="0" tabSelected="1" workbookViewId="0"/>
  </sheetViews>
  <sheetFormatPr defaultRowHeight="14.25" x14ac:dyDescent="0.45"/>
  <cols>
    <col min="1" max="1" width="1.59765625" customWidth="1"/>
    <col min="2" max="2" width="18.6640625" customWidth="1"/>
    <col min="3" max="26" width="12.59765625" customWidth="1"/>
  </cols>
  <sheetData>
    <row r="1" spans="1:26" ht="30.5" customHeight="1" x14ac:dyDescent="0.45">
      <c r="A1" s="2"/>
      <c r="B1" s="9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ht="15.4" x14ac:dyDescent="0.6">
      <c r="B3" s="5" t="s">
        <v>0</v>
      </c>
      <c r="C3" s="14" t="s">
        <v>14</v>
      </c>
      <c r="D3" s="14" t="s">
        <v>15</v>
      </c>
    </row>
    <row r="4" spans="1:26" x14ac:dyDescent="0.45">
      <c r="B4" t="s">
        <v>1</v>
      </c>
      <c r="C4" s="6">
        <v>0.6</v>
      </c>
      <c r="D4" s="6">
        <v>0.06</v>
      </c>
    </row>
    <row r="5" spans="1:26" x14ac:dyDescent="0.45">
      <c r="B5" t="s">
        <v>2</v>
      </c>
      <c r="C5" s="6">
        <v>0.55000000000000004</v>
      </c>
      <c r="D5" s="6">
        <v>0.06</v>
      </c>
    </row>
    <row r="6" spans="1:26" x14ac:dyDescent="0.45">
      <c r="B6" t="s">
        <v>3</v>
      </c>
      <c r="C6" s="6">
        <v>0.68</v>
      </c>
      <c r="D6" s="6">
        <v>0.06</v>
      </c>
    </row>
    <row r="7" spans="1:26" x14ac:dyDescent="0.45">
      <c r="B7" t="s">
        <v>4</v>
      </c>
      <c r="C7" s="6">
        <v>0.75</v>
      </c>
      <c r="D7" s="6">
        <v>0.06</v>
      </c>
    </row>
    <row r="8" spans="1:26" x14ac:dyDescent="0.45">
      <c r="B8" t="s">
        <v>5</v>
      </c>
      <c r="C8" s="6">
        <v>0.55000000000000004</v>
      </c>
      <c r="D8" s="6">
        <v>0.06</v>
      </c>
    </row>
    <row r="9" spans="1:26" x14ac:dyDescent="0.45">
      <c r="B9" t="s">
        <v>6</v>
      </c>
      <c r="C9" s="6">
        <v>0.82</v>
      </c>
      <c r="D9" s="6">
        <v>0.06</v>
      </c>
    </row>
    <row r="10" spans="1:26" x14ac:dyDescent="0.45">
      <c r="B10" t="s">
        <v>7</v>
      </c>
      <c r="C10" s="6">
        <v>0.74</v>
      </c>
      <c r="D10" s="6">
        <v>0.06</v>
      </c>
    </row>
    <row r="11" spans="1:26" x14ac:dyDescent="0.45">
      <c r="B11" t="s">
        <v>8</v>
      </c>
      <c r="C11" s="6">
        <v>0.66</v>
      </c>
      <c r="D11" s="6">
        <v>0.06</v>
      </c>
    </row>
    <row r="12" spans="1:26" x14ac:dyDescent="0.45">
      <c r="B12" t="s">
        <v>9</v>
      </c>
      <c r="C12" s="6">
        <v>0.68</v>
      </c>
      <c r="D12" s="6">
        <v>0.06</v>
      </c>
    </row>
    <row r="13" spans="1:26" x14ac:dyDescent="0.45">
      <c r="B13" t="s">
        <v>10</v>
      </c>
      <c r="C13" s="6">
        <v>0.71</v>
      </c>
      <c r="D13" s="6">
        <v>0.06</v>
      </c>
    </row>
    <row r="14" spans="1:26" x14ac:dyDescent="0.45">
      <c r="B14" t="s">
        <v>11</v>
      </c>
      <c r="C14" s="6">
        <v>0.86</v>
      </c>
      <c r="D14" s="6">
        <v>0.4</v>
      </c>
    </row>
    <row r="16" spans="1:26" x14ac:dyDescent="0.45">
      <c r="B16" t="s">
        <v>12</v>
      </c>
      <c r="C16" s="7">
        <f>AVERAGE(C4:C14)</f>
        <v>0.69090909090909092</v>
      </c>
    </row>
    <row r="17" spans="2:3" x14ac:dyDescent="0.45">
      <c r="B17" s="4" t="s">
        <v>13</v>
      </c>
      <c r="C17" s="8">
        <f>SUMPRODUCT(D4:D14,C4:C14)/SUM(D4:D14)</f>
        <v>0.74839999999999995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9226-989D-412F-9257-5576374F2AE3}">
  <sheetPr codeName="Sheet1"/>
  <dimension ref="A1:Z16"/>
  <sheetViews>
    <sheetView showGridLines="0" workbookViewId="0"/>
  </sheetViews>
  <sheetFormatPr defaultRowHeight="14.25" x14ac:dyDescent="0.45"/>
  <cols>
    <col min="1" max="1" width="1.59765625" customWidth="1"/>
    <col min="2" max="2" width="33.06640625" customWidth="1"/>
    <col min="3" max="26" width="12.59765625" customWidth="1"/>
  </cols>
  <sheetData>
    <row r="1" spans="1:26" ht="30.5" customHeight="1" x14ac:dyDescent="0.45">
      <c r="A1" s="2"/>
      <c r="B1" s="9" t="s">
        <v>17</v>
      </c>
      <c r="C1" s="1"/>
      <c r="D1" s="1"/>
      <c r="E1" s="1"/>
      <c r="F1" s="1"/>
      <c r="G1" s="1"/>
      <c r="H1" s="1"/>
      <c r="I1" s="1"/>
      <c r="J1" s="1"/>
      <c r="K1" s="1"/>
      <c r="L1" s="1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x14ac:dyDescent="0.45">
      <c r="B3" t="s">
        <v>18</v>
      </c>
      <c r="C3" s="16" t="s">
        <v>19</v>
      </c>
      <c r="D3" s="16" t="s">
        <v>20</v>
      </c>
    </row>
    <row r="4" spans="1:26" x14ac:dyDescent="0.45">
      <c r="B4" t="s">
        <v>21</v>
      </c>
      <c r="C4">
        <v>30</v>
      </c>
      <c r="D4">
        <v>10312</v>
      </c>
    </row>
    <row r="5" spans="1:26" x14ac:dyDescent="0.45">
      <c r="B5" t="s">
        <v>22</v>
      </c>
      <c r="C5">
        <v>60</v>
      </c>
      <c r="D5">
        <v>4512</v>
      </c>
    </row>
    <row r="6" spans="1:26" x14ac:dyDescent="0.45">
      <c r="B6" t="s">
        <v>23</v>
      </c>
      <c r="C6">
        <v>30</v>
      </c>
      <c r="D6">
        <v>2000</v>
      </c>
    </row>
    <row r="7" spans="1:26" x14ac:dyDescent="0.45">
      <c r="B7" t="s">
        <v>24</v>
      </c>
      <c r="C7">
        <v>30</v>
      </c>
      <c r="D7">
        <v>20412</v>
      </c>
    </row>
    <row r="8" spans="1:26" x14ac:dyDescent="0.45">
      <c r="B8" t="s">
        <v>25</v>
      </c>
      <c r="C8">
        <v>30</v>
      </c>
      <c r="D8">
        <v>6342</v>
      </c>
    </row>
    <row r="9" spans="1:26" x14ac:dyDescent="0.45">
      <c r="B9" t="s">
        <v>26</v>
      </c>
      <c r="C9">
        <v>45</v>
      </c>
      <c r="D9">
        <v>0</v>
      </c>
    </row>
    <row r="10" spans="1:26" x14ac:dyDescent="0.45">
      <c r="B10" t="s">
        <v>27</v>
      </c>
      <c r="C10">
        <v>7</v>
      </c>
      <c r="D10">
        <v>74671</v>
      </c>
    </row>
    <row r="11" spans="1:26" x14ac:dyDescent="0.45">
      <c r="B11" t="s">
        <v>28</v>
      </c>
      <c r="C11">
        <v>60</v>
      </c>
      <c r="D11">
        <v>11212</v>
      </c>
    </row>
    <row r="13" spans="1:26" x14ac:dyDescent="0.45">
      <c r="B13" t="s">
        <v>12</v>
      </c>
      <c r="C13" s="10">
        <f>AVERAGE(C4:C11)</f>
        <v>36.5</v>
      </c>
    </row>
    <row r="14" spans="1:26" x14ac:dyDescent="0.45">
      <c r="B14" s="4" t="s">
        <v>29</v>
      </c>
      <c r="C14" s="11" cm="1">
        <f t="array" ref="C14">SUM(Suppliers[Payments]*Suppliers[Terms])/SUM(Suppliers[Payments])</f>
        <v>20.377696758097034</v>
      </c>
    </row>
    <row r="15" spans="1:26" x14ac:dyDescent="0.45">
      <c r="B15" s="4" t="s">
        <v>31</v>
      </c>
      <c r="C15" s="11" cm="1">
        <f t="array" ref="C15">_xlfn.LET(
_xlpm.values,Suppliers[Payments],
_xlpm.weights,Suppliers[Terms],
_xlpm.result,SUM(_xlpm.weights*_xlpm.values)/SUM(_xlpm.values),
_xlpm.result)</f>
        <v>20.377696758097034</v>
      </c>
    </row>
    <row r="16" spans="1:26" x14ac:dyDescent="0.45">
      <c r="B16" s="4" t="s">
        <v>30</v>
      </c>
      <c r="C16" s="11">
        <f>SUMPRODUCT(Suppliers[Payments],Suppliers[Terms])/SUM(Suppliers[Payments])</f>
        <v>20.377696758097034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3370-2E4E-47B1-B6C4-BEFD09D094FD}">
  <sheetPr codeName="Sheet5"/>
  <dimension ref="A1:AA14"/>
  <sheetViews>
    <sheetView showGridLines="0" workbookViewId="0">
      <selection activeCell="D13" sqref="D13"/>
    </sheetView>
  </sheetViews>
  <sheetFormatPr defaultRowHeight="14.25" x14ac:dyDescent="0.45"/>
  <cols>
    <col min="1" max="1" width="1.59765625" customWidth="1"/>
    <col min="2" max="3" width="18.6640625" customWidth="1"/>
    <col min="4" max="27" width="12.59765625" customWidth="1"/>
  </cols>
  <sheetData>
    <row r="1" spans="1:27" ht="30.5" customHeight="1" x14ac:dyDescent="0.45">
      <c r="A1" s="2"/>
      <c r="B1" s="9" t="s">
        <v>41</v>
      </c>
      <c r="C1" s="9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3" spans="1:27" ht="15.4" x14ac:dyDescent="0.6">
      <c r="B3" s="5" t="s">
        <v>40</v>
      </c>
      <c r="C3" s="5" t="s">
        <v>42</v>
      </c>
      <c r="D3" s="14" t="s">
        <v>51</v>
      </c>
      <c r="E3" s="14" t="s">
        <v>52</v>
      </c>
    </row>
    <row r="4" spans="1:27" x14ac:dyDescent="0.45">
      <c r="B4" t="s">
        <v>43</v>
      </c>
      <c r="C4" t="s">
        <v>49</v>
      </c>
      <c r="D4" s="18">
        <v>60000</v>
      </c>
      <c r="E4" s="10">
        <v>20</v>
      </c>
    </row>
    <row r="5" spans="1:27" x14ac:dyDescent="0.45">
      <c r="B5" t="s">
        <v>44</v>
      </c>
      <c r="C5" t="s">
        <v>49</v>
      </c>
      <c r="D5" s="18">
        <v>78000</v>
      </c>
      <c r="E5" s="10">
        <v>9</v>
      </c>
    </row>
    <row r="6" spans="1:27" x14ac:dyDescent="0.45">
      <c r="B6" t="s">
        <v>45</v>
      </c>
      <c r="C6" t="s">
        <v>49</v>
      </c>
      <c r="D6" s="18">
        <v>80000</v>
      </c>
      <c r="E6" s="10">
        <v>4</v>
      </c>
    </row>
    <row r="7" spans="1:27" x14ac:dyDescent="0.45">
      <c r="B7" t="s">
        <v>46</v>
      </c>
      <c r="C7" t="s">
        <v>49</v>
      </c>
      <c r="D7" s="18">
        <v>40000</v>
      </c>
      <c r="E7" s="10">
        <v>18</v>
      </c>
    </row>
    <row r="8" spans="1:27" x14ac:dyDescent="0.45">
      <c r="B8" t="s">
        <v>47</v>
      </c>
      <c r="C8" t="s">
        <v>49</v>
      </c>
      <c r="D8" s="18">
        <v>50000</v>
      </c>
      <c r="E8" s="10">
        <v>22</v>
      </c>
    </row>
    <row r="9" spans="1:27" x14ac:dyDescent="0.45">
      <c r="B9" t="s">
        <v>48</v>
      </c>
      <c r="C9" t="s">
        <v>50</v>
      </c>
      <c r="D9" s="18">
        <v>1800000</v>
      </c>
      <c r="E9" s="10">
        <v>4</v>
      </c>
    </row>
    <row r="10" spans="1:27" x14ac:dyDescent="0.45">
      <c r="D10" s="6"/>
      <c r="E10" s="6"/>
    </row>
    <row r="11" spans="1:27" ht="15.4" x14ac:dyDescent="0.6">
      <c r="C11" s="5" t="s">
        <v>53</v>
      </c>
      <c r="D11" s="5" t="s">
        <v>54</v>
      </c>
    </row>
    <row r="12" spans="1:27" x14ac:dyDescent="0.45">
      <c r="B12" t="s">
        <v>12</v>
      </c>
      <c r="C12" s="17" t="s">
        <v>49</v>
      </c>
      <c r="D12" s="18">
        <f>AVERAGEIFS(D4:D9,C4:C9,C12)</f>
        <v>61600</v>
      </c>
    </row>
    <row r="13" spans="1:27" x14ac:dyDescent="0.45">
      <c r="B13" s="4" t="s">
        <v>13</v>
      </c>
      <c r="C13" s="4" t="s">
        <v>49</v>
      </c>
      <c r="D13" s="19" cm="1">
        <f t="array" ref="D13">SUMPRODUCT((E4:E9)*(D4:D9)*(C4:C9=C13))/SUMIFS(E4:E9,C4:C9,C13)</f>
        <v>55369.863013698632</v>
      </c>
    </row>
    <row r="14" spans="1:27" x14ac:dyDescent="0.45">
      <c r="D14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67954-1F70-4915-9413-4F2DA21E6588}">
  <sheetPr codeName="Sheet3"/>
  <dimension ref="A1:Z8"/>
  <sheetViews>
    <sheetView showGridLines="0" workbookViewId="0"/>
  </sheetViews>
  <sheetFormatPr defaultRowHeight="14.25" x14ac:dyDescent="0.45"/>
  <cols>
    <col min="1" max="1" width="1.59765625" customWidth="1"/>
    <col min="2" max="2" width="31.265625" customWidth="1"/>
    <col min="3" max="26" width="12.59765625" customWidth="1"/>
  </cols>
  <sheetData>
    <row r="1" spans="1:26" ht="30.5" customHeight="1" x14ac:dyDescent="0.45">
      <c r="A1" s="2"/>
      <c r="B1" s="9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3" spans="1:26" ht="15.4" x14ac:dyDescent="0.6">
      <c r="B3" s="5" t="s">
        <v>33</v>
      </c>
      <c r="C3" s="14" t="s">
        <v>34</v>
      </c>
      <c r="D3" s="14" t="s">
        <v>35</v>
      </c>
      <c r="E3" s="14" t="s">
        <v>36</v>
      </c>
      <c r="F3" s="14" t="s">
        <v>37</v>
      </c>
    </row>
    <row r="4" spans="1:26" x14ac:dyDescent="0.45">
      <c r="B4" t="s">
        <v>38</v>
      </c>
      <c r="C4" s="12">
        <v>4.99E-2</v>
      </c>
      <c r="D4" s="12">
        <v>0</v>
      </c>
      <c r="E4" s="13">
        <f>C4*(1-D4)</f>
        <v>4.99E-2</v>
      </c>
      <c r="F4">
        <v>394</v>
      </c>
    </row>
    <row r="5" spans="1:26" x14ac:dyDescent="0.45">
      <c r="B5" t="s">
        <v>39</v>
      </c>
      <c r="C5" s="12">
        <v>3.9899999999999998E-2</v>
      </c>
      <c r="D5" s="12">
        <v>0.33</v>
      </c>
      <c r="E5" s="13">
        <f>C5*(1-D5)</f>
        <v>2.6732999999999996E-2</v>
      </c>
      <c r="F5">
        <v>44</v>
      </c>
    </row>
    <row r="7" spans="1:26" x14ac:dyDescent="0.45">
      <c r="B7" t="s">
        <v>12</v>
      </c>
      <c r="C7" s="12">
        <f>AVERAGE(E4:E5)</f>
        <v>3.8316499999999996E-2</v>
      </c>
    </row>
    <row r="8" spans="1:26" x14ac:dyDescent="0.45">
      <c r="B8" s="4" t="s">
        <v>13</v>
      </c>
      <c r="C8" s="15">
        <f>SUMPRODUCT(F4:F5,E4:E5)/SUM(F4:F5)</f>
        <v>4.7572721461187219E-2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 Results</vt:lpstr>
      <vt:lpstr>Payment Terms</vt:lpstr>
      <vt:lpstr>Conditional Weighed Average</vt:lpstr>
      <vt:lpstr>WACC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</dc:creator>
  <cp:lastModifiedBy>Mark</cp:lastModifiedBy>
  <dcterms:created xsi:type="dcterms:W3CDTF">2024-02-09T20:38:21Z</dcterms:created>
  <dcterms:modified xsi:type="dcterms:W3CDTF">2024-04-17T15:24:46Z</dcterms:modified>
</cp:coreProperties>
</file>